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45" windowWidth="20115" windowHeight="7995"/>
  </bookViews>
  <sheets>
    <sheet name="Grundbogen" sheetId="2" r:id="rId1"/>
  </sheets>
  <calcPr calcId="125725"/>
</workbook>
</file>

<file path=xl/calcChain.xml><?xml version="1.0" encoding="utf-8"?>
<calcChain xmlns="http://schemas.openxmlformats.org/spreadsheetml/2006/main">
  <c r="AF8" i="2"/>
  <c r="AD35"/>
  <c r="AI34" s="1"/>
  <c r="W15"/>
  <c r="E10"/>
  <c r="L10"/>
  <c r="AH4"/>
  <c r="AF37" s="1"/>
  <c r="AH5"/>
  <c r="AH37" s="1"/>
  <c r="AH3"/>
  <c r="K15"/>
  <c r="C13"/>
  <c r="AS3"/>
  <c r="D11" l="1"/>
  <c r="AH8"/>
  <c r="AD37" s="1"/>
  <c r="K11"/>
  <c r="G11"/>
  <c r="AI35"/>
  <c r="AS10"/>
  <c r="AS9" s="1"/>
  <c r="AS8" s="1"/>
  <c r="AS7" s="1"/>
  <c r="AS6" s="1"/>
  <c r="AS5" s="1"/>
  <c r="AS4" s="1"/>
</calcChain>
</file>

<file path=xl/sharedStrings.xml><?xml version="1.0" encoding="utf-8"?>
<sst xmlns="http://schemas.openxmlformats.org/spreadsheetml/2006/main" count="130" uniqueCount="109">
  <si>
    <t>Schicksalspunkte</t>
  </si>
  <si>
    <t>Vitalität</t>
  </si>
  <si>
    <t>Stärke</t>
  </si>
  <si>
    <t>Karma</t>
  </si>
  <si>
    <t>Wut</t>
  </si>
  <si>
    <t>Prolog</t>
  </si>
  <si>
    <t>Rumpf</t>
  </si>
  <si>
    <t>Geld</t>
  </si>
  <si>
    <t>angeschlagen</t>
  </si>
  <si>
    <t>normal</t>
  </si>
  <si>
    <t>II</t>
  </si>
  <si>
    <t>III</t>
  </si>
  <si>
    <t>IV</t>
  </si>
  <si>
    <t>V</t>
  </si>
  <si>
    <t>VI</t>
  </si>
  <si>
    <t>Finale</t>
  </si>
  <si>
    <t>akt. Kapitel/Sektion</t>
  </si>
  <si>
    <t>Zuwendung der Götter</t>
  </si>
  <si>
    <t>Macht des Mondgottes Ugar</t>
  </si>
  <si>
    <t>Macht der Sonnengöttin Kar</t>
  </si>
  <si>
    <t>Waffen</t>
  </si>
  <si>
    <t>aktiv</t>
  </si>
  <si>
    <t>Treffer</t>
  </si>
  <si>
    <t>Anmerkung</t>
  </si>
  <si>
    <t>Angriff</t>
  </si>
  <si>
    <t>nur Waffe mit max. +2</t>
  </si>
  <si>
    <t>Besonderer Gegenstand</t>
  </si>
  <si>
    <t>Kleidung</t>
  </si>
  <si>
    <t>Kopf</t>
  </si>
  <si>
    <t>Arme</t>
  </si>
  <si>
    <t>Füße</t>
  </si>
  <si>
    <t>Beine</t>
  </si>
  <si>
    <t>Umhang/Tarnung</t>
  </si>
  <si>
    <t>Verteidigung gesamt</t>
  </si>
  <si>
    <t>fit</t>
  </si>
  <si>
    <t>verletzt</t>
  </si>
  <si>
    <t>kritisch</t>
  </si>
  <si>
    <t>tot</t>
  </si>
  <si>
    <t>Utensilien</t>
  </si>
  <si>
    <t>Kyrnas Packsattel (+6 Utensilien)</t>
  </si>
  <si>
    <t>Fähigkeiten</t>
  </si>
  <si>
    <t>wütend</t>
  </si>
  <si>
    <t>zornig</t>
  </si>
  <si>
    <t>rasend</t>
  </si>
  <si>
    <t>Reiterrang</t>
  </si>
  <si>
    <t>Begleiter</t>
  </si>
  <si>
    <t>Gefährte</t>
  </si>
  <si>
    <t>Vertrauter</t>
  </si>
  <si>
    <t>Freund</t>
  </si>
  <si>
    <t>Meister</t>
  </si>
  <si>
    <t>Kyrnas Vitalität</t>
  </si>
  <si>
    <t>Kyrnas Verteidigung</t>
  </si>
  <si>
    <t>spez. Notizen</t>
  </si>
  <si>
    <t>Calderel</t>
  </si>
  <si>
    <t>Wagengasse</t>
  </si>
  <si>
    <t>Einsatz</t>
  </si>
  <si>
    <t>Handspiegel</t>
  </si>
  <si>
    <t>Beistand</t>
  </si>
  <si>
    <t>Benthos</t>
  </si>
  <si>
    <t>Extra Schaden</t>
  </si>
  <si>
    <t>Nephatari</t>
  </si>
  <si>
    <t>unbekannt</t>
  </si>
  <si>
    <t>gestorben</t>
  </si>
  <si>
    <t>gesegnet</t>
  </si>
  <si>
    <t>geopfert</t>
  </si>
  <si>
    <t>Kap. I</t>
  </si>
  <si>
    <t>VII</t>
  </si>
  <si>
    <t>Abzüge</t>
  </si>
  <si>
    <t>Sterne</t>
  </si>
  <si>
    <t>Nr.</t>
  </si>
  <si>
    <t>Wutabschnitt 1</t>
  </si>
  <si>
    <t>Wutabschnitt 2</t>
  </si>
  <si>
    <t>Ja</t>
  </si>
  <si>
    <t>Nein</t>
  </si>
  <si>
    <t>1KR</t>
  </si>
  <si>
    <t>2KR</t>
  </si>
  <si>
    <t>3KR</t>
  </si>
  <si>
    <t>Schutz</t>
  </si>
  <si>
    <t>Notizen</t>
  </si>
  <si>
    <t>Sektionsnummer</t>
  </si>
  <si>
    <t>Mondsichel des Kesra</t>
  </si>
  <si>
    <t>Mondphase</t>
  </si>
  <si>
    <t>Mondsichel im Besitz</t>
  </si>
  <si>
    <t>ab. Vollmond</t>
  </si>
  <si>
    <t>ab. Dreiviertelmond</t>
  </si>
  <si>
    <t>ab. Halbmond</t>
  </si>
  <si>
    <t>ab. Sichelmond</t>
  </si>
  <si>
    <t>zu. Neumond</t>
  </si>
  <si>
    <t>zu. Sichelmond</t>
  </si>
  <si>
    <t>zu. Halbmond</t>
  </si>
  <si>
    <t>zu. Dreiviertelmond</t>
  </si>
  <si>
    <t>Formel</t>
  </si>
  <si>
    <t>Geschicklichkeit</t>
  </si>
  <si>
    <t>Bonus</t>
  </si>
  <si>
    <t>Sonnensektionsnummer</t>
  </si>
  <si>
    <t>Kampfprotokoll</t>
  </si>
  <si>
    <t>Gegnername</t>
  </si>
  <si>
    <t>Verteidigung</t>
  </si>
  <si>
    <t>Resistenz</t>
  </si>
  <si>
    <t>Kampfrunde</t>
  </si>
  <si>
    <t>Waffe 1</t>
  </si>
  <si>
    <t>Waffe 2</t>
  </si>
  <si>
    <t>Waffe 3</t>
  </si>
  <si>
    <t>Basis</t>
  </si>
  <si>
    <t>SPIELER</t>
  </si>
  <si>
    <t>F9 zum würfeln drücken</t>
  </si>
  <si>
    <t>Würfel (F9)</t>
  </si>
  <si>
    <t>Besiegte</t>
  </si>
  <si>
    <t>Feinde</t>
  </si>
</sst>
</file>

<file path=xl/styles.xml><?xml version="1.0" encoding="utf-8"?>
<styleSheet xmlns="http://schemas.openxmlformats.org/spreadsheetml/2006/main">
  <numFmts count="3">
    <numFmt numFmtId="164" formatCode="&quot;+&quot;General"/>
    <numFmt numFmtId="165" formatCode="General\ &quot;/&quot;"/>
    <numFmt numFmtId="166" formatCode="&quot;+&quot;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6" xfId="0" applyBorder="1"/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vertical="center"/>
    </xf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0" fontId="5" fillId="0" borderId="2" xfId="0" applyFont="1" applyBorder="1"/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Fill="1" applyBorder="1"/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3" borderId="4" xfId="0" applyFill="1" applyBorder="1"/>
    <xf numFmtId="0" fontId="0" fillId="3" borderId="0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0" fillId="0" borderId="2" xfId="0" applyFill="1" applyBorder="1"/>
    <xf numFmtId="0" fontId="1" fillId="0" borderId="8" xfId="0" applyFont="1" applyBorder="1"/>
    <xf numFmtId="0" fontId="12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0" fontId="0" fillId="2" borderId="8" xfId="0" applyFill="1" applyBorder="1" applyAlignment="1">
      <alignment horizontal="left" vertical="center"/>
    </xf>
    <xf numFmtId="165" fontId="0" fillId="0" borderId="7" xfId="0" applyNumberForma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0" fontId="0" fillId="0" borderId="1" xfId="0" applyBorder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4" xfId="0" applyBorder="1"/>
    <xf numFmtId="0" fontId="0" fillId="0" borderId="21" xfId="0" applyBorder="1"/>
    <xf numFmtId="0" fontId="0" fillId="0" borderId="30" xfId="0" applyBorder="1"/>
    <xf numFmtId="0" fontId="0" fillId="0" borderId="46" xfId="0" applyBorder="1"/>
    <xf numFmtId="0" fontId="0" fillId="0" borderId="13" xfId="0" applyBorder="1"/>
    <xf numFmtId="0" fontId="0" fillId="0" borderId="23" xfId="0" applyBorder="1"/>
    <xf numFmtId="0" fontId="0" fillId="0" borderId="40" xfId="0" applyBorder="1"/>
    <xf numFmtId="0" fontId="0" fillId="0" borderId="41" xfId="0" applyBorder="1"/>
    <xf numFmtId="0" fontId="0" fillId="0" borderId="35" xfId="0" applyBorder="1"/>
    <xf numFmtId="0" fontId="1" fillId="0" borderId="34" xfId="0" applyFont="1" applyBorder="1" applyAlignment="1">
      <alignment horizontal="right"/>
    </xf>
    <xf numFmtId="164" fontId="0" fillId="0" borderId="7" xfId="0" applyNumberFormat="1" applyBorder="1" applyAlignment="1">
      <alignment horizontal="center" vertical="center"/>
    </xf>
    <xf numFmtId="0" fontId="15" fillId="0" borderId="4" xfId="0" applyFont="1" applyBorder="1"/>
    <xf numFmtId="166" fontId="0" fillId="0" borderId="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0" fillId="2" borderId="3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0" borderId="48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5" fontId="1" fillId="0" borderId="7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65" fontId="1" fillId="0" borderId="52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Standard" xfId="0" builtinId="0"/>
  </cellStyles>
  <dxfs count="9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T56"/>
  <sheetViews>
    <sheetView showGridLines="0" tabSelected="1" zoomScaleNormal="100" workbookViewId="0">
      <selection activeCell="AD9" sqref="AD9"/>
    </sheetView>
  </sheetViews>
  <sheetFormatPr baseColWidth="10" defaultRowHeight="15" outlineLevelCol="1"/>
  <cols>
    <col min="1" max="35" width="4.85546875" customWidth="1"/>
    <col min="36" max="36" width="2.28515625" customWidth="1"/>
    <col min="37" max="37" width="3" hidden="1" customWidth="1" outlineLevel="1"/>
    <col min="38" max="38" width="13" hidden="1" customWidth="1" outlineLevel="1"/>
    <col min="39" max="42" width="11.42578125" hidden="1" customWidth="1" outlineLevel="1"/>
    <col min="43" max="43" width="18.5703125" hidden="1" customWidth="1" outlineLevel="1"/>
    <col min="44" max="45" width="11.42578125" hidden="1" customWidth="1" outlineLevel="1"/>
    <col min="46" max="46" width="11.42578125" collapsed="1"/>
  </cols>
  <sheetData>
    <row r="1" spans="1:45" ht="15.75" thickBot="1"/>
    <row r="2" spans="1:45">
      <c r="A2" s="18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5"/>
      <c r="P2" s="110" t="s">
        <v>7</v>
      </c>
      <c r="Q2" s="122"/>
      <c r="R2" s="5"/>
      <c r="S2" s="18" t="s">
        <v>21</v>
      </c>
      <c r="T2" s="121" t="s">
        <v>20</v>
      </c>
      <c r="U2" s="121"/>
      <c r="V2" s="121"/>
      <c r="W2" s="121"/>
      <c r="X2" s="121"/>
      <c r="Y2" s="121"/>
      <c r="Z2" s="121" t="s">
        <v>22</v>
      </c>
      <c r="AA2" s="121"/>
      <c r="AB2" s="26" t="s">
        <v>23</v>
      </c>
      <c r="AC2" s="26"/>
      <c r="AD2" s="26"/>
      <c r="AE2" s="26"/>
      <c r="AF2" s="26"/>
      <c r="AG2" s="26"/>
      <c r="AH2" s="111" t="s">
        <v>24</v>
      </c>
      <c r="AI2" s="122"/>
      <c r="AJ2" s="36"/>
      <c r="AK2" s="14" t="s">
        <v>69</v>
      </c>
      <c r="AL2" s="14" t="s">
        <v>1</v>
      </c>
      <c r="AM2" s="14" t="s">
        <v>44</v>
      </c>
      <c r="AN2" s="14" t="s">
        <v>4</v>
      </c>
      <c r="AO2" s="14" t="s">
        <v>67</v>
      </c>
      <c r="AP2" s="74" t="s">
        <v>60</v>
      </c>
      <c r="AQ2" s="74" t="s">
        <v>81</v>
      </c>
      <c r="AR2" s="74" t="s">
        <v>22</v>
      </c>
      <c r="AS2" s="74" t="s">
        <v>91</v>
      </c>
    </row>
    <row r="3" spans="1:45">
      <c r="A3" s="58">
        <v>1</v>
      </c>
      <c r="B3" s="84">
        <v>2</v>
      </c>
      <c r="C3" s="59">
        <v>3</v>
      </c>
      <c r="D3" s="82">
        <v>4</v>
      </c>
      <c r="E3" s="83">
        <v>5</v>
      </c>
      <c r="F3" s="84">
        <v>6</v>
      </c>
      <c r="G3" s="82">
        <v>7</v>
      </c>
      <c r="H3" s="84">
        <v>8</v>
      </c>
      <c r="I3" s="82">
        <v>9</v>
      </c>
      <c r="J3" s="83">
        <v>10</v>
      </c>
      <c r="K3" s="84">
        <v>11</v>
      </c>
      <c r="L3" s="82">
        <v>12</v>
      </c>
      <c r="M3" s="83">
        <v>13</v>
      </c>
      <c r="N3" s="57">
        <v>14</v>
      </c>
      <c r="O3" s="4"/>
      <c r="P3" s="171"/>
      <c r="Q3" s="172"/>
      <c r="R3" s="4"/>
      <c r="S3" s="45"/>
      <c r="T3" s="30">
        <v>1</v>
      </c>
      <c r="U3" s="179"/>
      <c r="V3" s="180"/>
      <c r="W3" s="180"/>
      <c r="X3" s="180"/>
      <c r="Y3" s="180"/>
      <c r="Z3" s="198"/>
      <c r="AA3" s="199"/>
      <c r="AB3" s="194"/>
      <c r="AC3" s="195"/>
      <c r="AD3" s="195"/>
      <c r="AE3" s="195"/>
      <c r="AF3" s="195"/>
      <c r="AG3" s="195"/>
      <c r="AH3" s="132">
        <f>IF(AND($K$7="ja",$I$7=$AL$6),$F$10+Z3-1,IF(AND($K$7="ja",$I$7=$AL$7),$F$10+Z3-2,IF(AND($K$7="ja",$I$7=$AL$8),$F$10+Z3-2,$F$10+Z3)))</f>
        <v>0</v>
      </c>
      <c r="AI3" s="133"/>
      <c r="AJ3" s="11"/>
      <c r="AK3" s="12">
        <v>1</v>
      </c>
      <c r="AL3" s="13" t="s">
        <v>34</v>
      </c>
      <c r="AM3" s="13" t="s">
        <v>45</v>
      </c>
      <c r="AN3" s="13" t="s">
        <v>41</v>
      </c>
      <c r="AO3" s="13" t="s">
        <v>72</v>
      </c>
      <c r="AP3" s="13" t="s">
        <v>61</v>
      </c>
      <c r="AQ3" s="13" t="s">
        <v>83</v>
      </c>
      <c r="AR3" s="73">
        <v>6</v>
      </c>
      <c r="AS3" s="75">
        <f>IF($O$10=AQ3,AR3,AS4)</f>
        <v>6</v>
      </c>
    </row>
    <row r="4" spans="1:45" ht="15.75" thickBot="1">
      <c r="A4" s="247" t="s">
        <v>5</v>
      </c>
      <c r="B4" s="145" t="s">
        <v>65</v>
      </c>
      <c r="C4" s="151"/>
      <c r="D4" s="146"/>
      <c r="E4" s="85" t="s">
        <v>10</v>
      </c>
      <c r="F4" s="145" t="s">
        <v>11</v>
      </c>
      <c r="G4" s="146"/>
      <c r="H4" s="145" t="s">
        <v>12</v>
      </c>
      <c r="I4" s="146"/>
      <c r="J4" s="85" t="s">
        <v>13</v>
      </c>
      <c r="K4" s="145" t="s">
        <v>14</v>
      </c>
      <c r="L4" s="146"/>
      <c r="M4" s="85" t="s">
        <v>66</v>
      </c>
      <c r="N4" s="248" t="s">
        <v>15</v>
      </c>
      <c r="O4" s="7"/>
      <c r="P4" s="152"/>
      <c r="Q4" s="153"/>
      <c r="R4" s="7"/>
      <c r="S4" s="45"/>
      <c r="T4" s="30">
        <v>2</v>
      </c>
      <c r="U4" s="181"/>
      <c r="V4" s="182"/>
      <c r="W4" s="182"/>
      <c r="X4" s="182"/>
      <c r="Y4" s="182"/>
      <c r="Z4" s="200"/>
      <c r="AA4" s="201"/>
      <c r="AB4" s="192"/>
      <c r="AC4" s="193"/>
      <c r="AD4" s="193"/>
      <c r="AE4" s="193"/>
      <c r="AF4" s="193"/>
      <c r="AG4" s="193"/>
      <c r="AH4" s="132">
        <f>IF(AND($K$7="ja",$I$7=$AL$6),$F$10+Z4-1,IF(AND($K$7="ja",$I$7=$AL$7),$F$10+Z4-2,IF(AND($K$7="ja",$I$7=$AL$8),$F$10+Z4-2,$F$10+Z4)))</f>
        <v>0</v>
      </c>
      <c r="AI4" s="133"/>
      <c r="AJ4" s="11"/>
      <c r="AK4" s="13">
        <v>2</v>
      </c>
      <c r="AL4" s="13" t="s">
        <v>9</v>
      </c>
      <c r="AM4" s="13" t="s">
        <v>46</v>
      </c>
      <c r="AN4" s="13" t="s">
        <v>42</v>
      </c>
      <c r="AO4" s="13" t="s">
        <v>73</v>
      </c>
      <c r="AP4" s="13" t="s">
        <v>62</v>
      </c>
      <c r="AQ4" s="13" t="s">
        <v>84</v>
      </c>
      <c r="AR4" s="73">
        <v>5</v>
      </c>
      <c r="AS4" s="75">
        <f t="shared" ref="AS4:AS9" si="0">IF($O$10=AQ4,AR4,AS5)</f>
        <v>6</v>
      </c>
    </row>
    <row r="5" spans="1:45" ht="15.75" thickBot="1">
      <c r="A5" s="7"/>
      <c r="B5" s="7"/>
      <c r="C5" s="16"/>
      <c r="D5" s="16"/>
      <c r="E5" s="16"/>
      <c r="F5" s="16"/>
      <c r="G5" s="16"/>
      <c r="H5" s="16"/>
      <c r="I5" s="16"/>
      <c r="J5" s="7"/>
      <c r="K5" s="16"/>
      <c r="L5" s="16"/>
      <c r="M5" s="7"/>
      <c r="N5" s="7"/>
      <c r="O5" s="7"/>
      <c r="P5" s="7"/>
      <c r="Q5" s="7"/>
      <c r="R5" s="7"/>
      <c r="S5" s="45"/>
      <c r="T5" s="30">
        <v>3</v>
      </c>
      <c r="U5" s="183"/>
      <c r="V5" s="184"/>
      <c r="W5" s="184"/>
      <c r="X5" s="184"/>
      <c r="Y5" s="184"/>
      <c r="Z5" s="202"/>
      <c r="AA5" s="203"/>
      <c r="AB5" s="185" t="s">
        <v>25</v>
      </c>
      <c r="AC5" s="186"/>
      <c r="AD5" s="186"/>
      <c r="AE5" s="186"/>
      <c r="AF5" s="186"/>
      <c r="AG5" s="186"/>
      <c r="AH5" s="132">
        <f>IF(AND($K$7="ja",$I$7=$AL$6),$F$10+Z5-1,IF(AND($K$7="ja",$I$7=$AL$7),$F$10+Z5-2,IF(AND($K$7="ja",$I$7=$AL$8),$F$10+Z5-2,$F$10+Z5)))</f>
        <v>0</v>
      </c>
      <c r="AI5" s="133"/>
      <c r="AJ5" s="11"/>
      <c r="AK5" s="13">
        <v>3</v>
      </c>
      <c r="AL5" s="13" t="s">
        <v>8</v>
      </c>
      <c r="AM5" s="13" t="s">
        <v>47</v>
      </c>
      <c r="AN5" s="13" t="s">
        <v>43</v>
      </c>
      <c r="AO5" s="76"/>
      <c r="AP5" s="13" t="s">
        <v>63</v>
      </c>
      <c r="AQ5" s="13" t="s">
        <v>85</v>
      </c>
      <c r="AR5" s="73">
        <v>4</v>
      </c>
      <c r="AS5" s="75">
        <f t="shared" si="0"/>
        <v>6</v>
      </c>
    </row>
    <row r="6" spans="1:45" ht="15.75" thickBot="1">
      <c r="A6" s="18" t="s">
        <v>17</v>
      </c>
      <c r="B6" s="2"/>
      <c r="C6" s="2"/>
      <c r="D6" s="2"/>
      <c r="E6" s="2"/>
      <c r="F6" s="111" t="s">
        <v>68</v>
      </c>
      <c r="G6" s="122"/>
      <c r="H6" s="16"/>
      <c r="I6" s="158" t="s">
        <v>1</v>
      </c>
      <c r="J6" s="121"/>
      <c r="K6" s="121" t="s">
        <v>67</v>
      </c>
      <c r="L6" s="164"/>
      <c r="M6" s="7"/>
      <c r="N6" s="142"/>
      <c r="O6" s="143"/>
      <c r="P6" s="143"/>
      <c r="Q6" s="144"/>
      <c r="R6" s="7"/>
      <c r="S6" s="47"/>
      <c r="T6" s="48"/>
      <c r="U6" s="48"/>
      <c r="V6" s="48"/>
      <c r="W6" s="48"/>
      <c r="X6" s="48"/>
      <c r="Y6" s="48"/>
      <c r="Z6" s="49"/>
      <c r="AA6" s="49"/>
      <c r="AB6" s="50"/>
      <c r="AC6" s="50"/>
      <c r="AD6" s="50"/>
      <c r="AE6" s="50"/>
      <c r="AF6" s="50"/>
      <c r="AG6" s="50"/>
      <c r="AH6" s="51"/>
      <c r="AI6" s="52"/>
      <c r="AJ6" s="11"/>
      <c r="AK6" s="13">
        <v>4</v>
      </c>
      <c r="AL6" s="13" t="s">
        <v>35</v>
      </c>
      <c r="AM6" s="13" t="s">
        <v>48</v>
      </c>
      <c r="AN6" s="13"/>
      <c r="AO6" s="76"/>
      <c r="AP6" s="13" t="s">
        <v>64</v>
      </c>
      <c r="AQ6" s="13" t="s">
        <v>86</v>
      </c>
      <c r="AR6" s="73">
        <v>3</v>
      </c>
      <c r="AS6" s="75">
        <f t="shared" si="0"/>
        <v>6</v>
      </c>
    </row>
    <row r="7" spans="1:45" ht="15.75" thickBot="1">
      <c r="A7" s="20" t="s">
        <v>3</v>
      </c>
      <c r="B7" s="17"/>
      <c r="C7" s="155"/>
      <c r="D7" s="155"/>
      <c r="E7" s="155"/>
      <c r="F7" s="154"/>
      <c r="G7" s="153"/>
      <c r="H7" s="16"/>
      <c r="I7" s="156" t="s">
        <v>34</v>
      </c>
      <c r="J7" s="157"/>
      <c r="K7" s="119"/>
      <c r="L7" s="120"/>
      <c r="N7" s="148" t="s">
        <v>16</v>
      </c>
      <c r="O7" s="149"/>
      <c r="P7" s="149"/>
      <c r="Q7" s="150"/>
      <c r="S7" s="18" t="s">
        <v>59</v>
      </c>
      <c r="T7" s="2"/>
      <c r="U7" s="2"/>
      <c r="V7" s="2"/>
      <c r="W7" s="2"/>
      <c r="X7" s="3"/>
      <c r="Y7" s="18" t="s">
        <v>21</v>
      </c>
      <c r="Z7" s="61" t="s">
        <v>82</v>
      </c>
      <c r="AA7" s="2"/>
      <c r="AB7" s="62"/>
      <c r="AC7" s="2"/>
      <c r="AD7" s="130" t="s">
        <v>73</v>
      </c>
      <c r="AE7" s="130"/>
      <c r="AF7" s="126" t="s">
        <v>22</v>
      </c>
      <c r="AG7" s="126"/>
      <c r="AH7" s="126" t="s">
        <v>24</v>
      </c>
      <c r="AI7" s="127"/>
      <c r="AJ7" s="32"/>
      <c r="AK7" s="14">
        <v>5</v>
      </c>
      <c r="AL7" s="13" t="s">
        <v>36</v>
      </c>
      <c r="AM7" s="13" t="s">
        <v>49</v>
      </c>
      <c r="AN7" s="76"/>
      <c r="AO7" s="76"/>
      <c r="AP7" s="76"/>
      <c r="AQ7" s="13" t="s">
        <v>87</v>
      </c>
      <c r="AR7" s="73">
        <v>2</v>
      </c>
      <c r="AS7" s="75">
        <f t="shared" si="0"/>
        <v>6</v>
      </c>
    </row>
    <row r="8" spans="1:45" ht="15.75" thickBot="1">
      <c r="H8" s="16"/>
      <c r="S8" s="58">
        <v>1</v>
      </c>
      <c r="T8" s="56">
        <v>2</v>
      </c>
      <c r="U8" s="56">
        <v>3</v>
      </c>
      <c r="V8" s="65">
        <v>4</v>
      </c>
      <c r="W8" s="66">
        <v>5</v>
      </c>
      <c r="X8" s="57">
        <v>6</v>
      </c>
      <c r="Y8" s="64"/>
      <c r="Z8" s="131" t="s">
        <v>80</v>
      </c>
      <c r="AA8" s="131"/>
      <c r="AB8" s="131"/>
      <c r="AC8" s="131"/>
      <c r="AD8" s="131"/>
      <c r="AE8" s="131"/>
      <c r="AF8" s="128">
        <f>IF(Y8="",0,AS3)</f>
        <v>0</v>
      </c>
      <c r="AG8" s="128"/>
      <c r="AH8" s="128">
        <f>IF(AND($K$7="ja",$I$7=$AL$6),$F$10+AF8-1,IF(AND($K$7="ja",$I$7=$AL$7),$F$10+AF8-2,IF(AND($K$7="ja",$I$7=$AL$8),$F$10+AF8-2,$F$10+AF8)))</f>
        <v>0</v>
      </c>
      <c r="AI8" s="129"/>
      <c r="AJ8" s="5"/>
      <c r="AK8" s="12">
        <v>6</v>
      </c>
      <c r="AL8" s="13" t="s">
        <v>37</v>
      </c>
      <c r="AM8" s="13"/>
      <c r="AN8" s="76"/>
      <c r="AO8" s="76"/>
      <c r="AP8" s="76"/>
      <c r="AQ8" s="13" t="s">
        <v>88</v>
      </c>
      <c r="AR8" s="73">
        <v>3</v>
      </c>
      <c r="AS8" s="75">
        <f t="shared" si="0"/>
        <v>6</v>
      </c>
    </row>
    <row r="9" spans="1:45" ht="15.75" thickBot="1">
      <c r="A9" s="18" t="s">
        <v>19</v>
      </c>
      <c r="B9" s="2"/>
      <c r="C9" s="2"/>
      <c r="D9" s="2"/>
      <c r="E9" s="2"/>
      <c r="F9" s="2"/>
      <c r="G9" s="234" t="s">
        <v>103</v>
      </c>
      <c r="H9" s="26" t="s">
        <v>18</v>
      </c>
      <c r="I9" s="2"/>
      <c r="J9" s="2"/>
      <c r="K9" s="2"/>
      <c r="L9" s="2"/>
      <c r="M9" s="3"/>
      <c r="O9" s="110" t="s">
        <v>81</v>
      </c>
      <c r="P9" s="111"/>
      <c r="Q9" s="122"/>
      <c r="R9" s="35"/>
      <c r="S9" s="175" t="s">
        <v>74</v>
      </c>
      <c r="T9" s="176"/>
      <c r="U9" s="176"/>
      <c r="V9" s="176" t="s">
        <v>75</v>
      </c>
      <c r="W9" s="176"/>
      <c r="X9" s="63" t="s">
        <v>76</v>
      </c>
      <c r="Y9" s="15"/>
      <c r="Z9" s="9"/>
      <c r="AA9" s="9"/>
      <c r="AB9" s="9"/>
      <c r="AC9" s="9"/>
      <c r="AD9" s="9"/>
      <c r="AE9" s="9"/>
      <c r="AF9" s="9"/>
      <c r="AG9" s="9"/>
      <c r="AH9" s="9"/>
      <c r="AI9" s="10"/>
      <c r="AJ9" s="5"/>
      <c r="AK9" s="13">
        <v>7</v>
      </c>
      <c r="AL9" s="76"/>
      <c r="AM9" s="76"/>
      <c r="AN9" s="76"/>
      <c r="AO9" s="76"/>
      <c r="AP9" s="76"/>
      <c r="AQ9" s="13" t="s">
        <v>89</v>
      </c>
      <c r="AR9" s="73">
        <v>4</v>
      </c>
      <c r="AS9" s="75">
        <f t="shared" si="0"/>
        <v>6</v>
      </c>
    </row>
    <row r="10" spans="1:45" ht="15.75" thickBot="1">
      <c r="A10" s="238" t="s">
        <v>2</v>
      </c>
      <c r="B10" s="239"/>
      <c r="C10" s="239"/>
      <c r="D10" s="239"/>
      <c r="E10" s="237">
        <f>IF(AND($K$7="ja",$I$7=$AL$6),$F$10-1,IF(AND($K$7="ja",$I$7=$AL$7),$F$10-2,IF(AND($K$7="ja",$I$7=$AL$8),$F$10-2,F10)))</f>
        <v>0</v>
      </c>
      <c r="F10" s="231"/>
      <c r="G10" s="235"/>
      <c r="H10" s="53" t="s">
        <v>92</v>
      </c>
      <c r="I10" s="67"/>
      <c r="J10" s="67"/>
      <c r="K10" s="67"/>
      <c r="L10" s="70">
        <f>IF(AND($K$7="ja",$I$7=$AL$6),$M$10-1,IF(AND($K$7="ja",$I$7=$AL$7),$M$10-2,IF(AND($K$7="ja",$I$7=$AL$8),$M$10-2,M10)))</f>
        <v>0</v>
      </c>
      <c r="M10" s="69"/>
      <c r="O10" s="123" t="s">
        <v>83</v>
      </c>
      <c r="P10" s="124"/>
      <c r="Q10" s="125"/>
      <c r="R10" s="32"/>
      <c r="AK10" s="13">
        <v>8</v>
      </c>
      <c r="AL10" s="76"/>
      <c r="AM10" s="76"/>
      <c r="AN10" s="76"/>
      <c r="AO10" s="76"/>
      <c r="AP10" s="76"/>
      <c r="AQ10" s="13" t="s">
        <v>90</v>
      </c>
      <c r="AR10" s="73">
        <v>5</v>
      </c>
      <c r="AS10" s="75">
        <f>IF($O$10=AQ10,AR10,AS3)</f>
        <v>6</v>
      </c>
    </row>
    <row r="11" spans="1:45" ht="15.75" thickBot="1">
      <c r="A11" s="229" t="s">
        <v>106</v>
      </c>
      <c r="B11" s="230"/>
      <c r="C11" s="230"/>
      <c r="D11" s="240">
        <f ca="1">INT(RAND()*6)+1+$AD$35+E10</f>
        <v>9</v>
      </c>
      <c r="E11" s="232"/>
      <c r="F11" s="233"/>
      <c r="G11" s="236">
        <f ca="1">$AD$35</f>
        <v>4</v>
      </c>
      <c r="H11" s="229" t="s">
        <v>106</v>
      </c>
      <c r="I11" s="230"/>
      <c r="J11" s="230"/>
      <c r="K11" s="240">
        <f ca="1">INT(RAND()*6)+1+$AD$35+L10</f>
        <v>6</v>
      </c>
      <c r="L11" s="232"/>
      <c r="M11" s="233"/>
      <c r="O11" s="38"/>
      <c r="P11" s="38"/>
      <c r="Q11" s="38"/>
      <c r="R11" s="38"/>
      <c r="S11" s="44" t="s">
        <v>27</v>
      </c>
      <c r="T11" s="31"/>
      <c r="U11" s="31"/>
      <c r="V11" s="31"/>
      <c r="W11" s="31"/>
      <c r="X11" s="31"/>
      <c r="Y11" s="111" t="s">
        <v>77</v>
      </c>
      <c r="Z11" s="111"/>
      <c r="AA11" s="31"/>
      <c r="AB11" s="31"/>
      <c r="AC11" s="31"/>
      <c r="AD11" s="31"/>
      <c r="AE11" s="31"/>
      <c r="AF11" s="31"/>
      <c r="AG11" s="31"/>
      <c r="AH11" s="111" t="s">
        <v>77</v>
      </c>
      <c r="AI11" s="122"/>
      <c r="AJ11" s="36"/>
      <c r="AK11" s="13">
        <v>9</v>
      </c>
      <c r="AL11" s="76"/>
      <c r="AM11" s="76"/>
      <c r="AN11" s="76"/>
      <c r="AO11" s="76"/>
      <c r="AP11" s="76"/>
      <c r="AQ11" s="76"/>
    </row>
    <row r="12" spans="1:45" ht="15.75" thickBot="1">
      <c r="G12" s="1"/>
      <c r="N12" s="110" t="s">
        <v>50</v>
      </c>
      <c r="O12" s="111"/>
      <c r="P12" s="111"/>
      <c r="Q12" s="122"/>
      <c r="R12" s="39"/>
      <c r="S12" s="105" t="s">
        <v>28</v>
      </c>
      <c r="T12" s="106"/>
      <c r="U12" s="189"/>
      <c r="V12" s="190"/>
      <c r="W12" s="190"/>
      <c r="X12" s="190"/>
      <c r="Y12" s="177"/>
      <c r="Z12" s="99"/>
      <c r="AA12" s="106" t="s">
        <v>6</v>
      </c>
      <c r="AB12" s="106"/>
      <c r="AC12" s="189"/>
      <c r="AD12" s="190"/>
      <c r="AE12" s="190"/>
      <c r="AF12" s="190"/>
      <c r="AG12" s="190"/>
      <c r="AH12" s="177"/>
      <c r="AI12" s="178"/>
      <c r="AJ12" s="4"/>
      <c r="AK12" s="14">
        <v>10</v>
      </c>
      <c r="AL12" s="76"/>
      <c r="AM12" s="76"/>
      <c r="AN12" s="76"/>
      <c r="AO12" s="76"/>
      <c r="AP12" s="76"/>
      <c r="AQ12" s="76"/>
    </row>
    <row r="13" spans="1:45" ht="15.75" thickBot="1">
      <c r="A13" s="18" t="s">
        <v>4</v>
      </c>
      <c r="B13" s="25"/>
      <c r="C13" s="21" t="str">
        <f>IF(B13=1,A14,IF(B13=2,A15,IF(B13=3,AN3,IF(B13=4,AN4,IF(B13=5,AN5,"")))))</f>
        <v/>
      </c>
      <c r="D13" s="2"/>
      <c r="E13" s="2"/>
      <c r="F13" s="3"/>
      <c r="G13" s="1"/>
      <c r="H13" s="18" t="s">
        <v>60</v>
      </c>
      <c r="I13" s="3"/>
      <c r="N13" s="168" t="s">
        <v>9</v>
      </c>
      <c r="O13" s="169"/>
      <c r="P13" s="169"/>
      <c r="Q13" s="170"/>
      <c r="R13" s="11"/>
      <c r="S13" s="105" t="s">
        <v>29</v>
      </c>
      <c r="T13" s="106"/>
      <c r="U13" s="134"/>
      <c r="V13" s="135"/>
      <c r="W13" s="135"/>
      <c r="X13" s="135"/>
      <c r="Y13" s="191"/>
      <c r="Z13" s="101"/>
      <c r="AA13" s="106" t="s">
        <v>31</v>
      </c>
      <c r="AB13" s="106"/>
      <c r="AC13" s="134"/>
      <c r="AD13" s="135"/>
      <c r="AE13" s="135"/>
      <c r="AF13" s="135"/>
      <c r="AG13" s="135"/>
      <c r="AH13" s="140"/>
      <c r="AI13" s="141"/>
      <c r="AJ13" s="4"/>
      <c r="AK13" s="12">
        <v>11</v>
      </c>
      <c r="AL13" s="76"/>
      <c r="AM13" s="76"/>
      <c r="AN13" s="76"/>
      <c r="AO13" s="76"/>
      <c r="AP13" s="76"/>
      <c r="AQ13" s="76"/>
    </row>
    <row r="14" spans="1:45">
      <c r="A14" s="22" t="s">
        <v>70</v>
      </c>
      <c r="B14" s="5"/>
      <c r="C14" s="5"/>
      <c r="D14" s="163"/>
      <c r="E14" s="163"/>
      <c r="F14" s="6"/>
      <c r="H14" s="159" t="s">
        <v>61</v>
      </c>
      <c r="I14" s="160"/>
      <c r="K14" s="18" t="s">
        <v>44</v>
      </c>
      <c r="L14" s="2"/>
      <c r="M14" s="37">
        <v>1</v>
      </c>
      <c r="N14" s="27" t="s">
        <v>51</v>
      </c>
      <c r="O14" s="5"/>
      <c r="P14" s="5"/>
      <c r="Q14" s="6"/>
      <c r="R14" s="32"/>
      <c r="S14" s="105" t="s">
        <v>30</v>
      </c>
      <c r="T14" s="106"/>
      <c r="U14" s="187"/>
      <c r="V14" s="188"/>
      <c r="W14" s="188"/>
      <c r="X14" s="188"/>
      <c r="Y14" s="173"/>
      <c r="Z14" s="174"/>
      <c r="AA14" s="196" t="s">
        <v>32</v>
      </c>
      <c r="AB14" s="196"/>
      <c r="AC14" s="134"/>
      <c r="AD14" s="135"/>
      <c r="AE14" s="135"/>
      <c r="AF14" s="135"/>
      <c r="AG14" s="135"/>
      <c r="AH14" s="135"/>
      <c r="AI14" s="136"/>
      <c r="AJ14" s="4"/>
      <c r="AK14" s="13">
        <v>12</v>
      </c>
      <c r="AL14" s="76"/>
      <c r="AM14" s="76"/>
      <c r="AN14" s="76"/>
      <c r="AO14" s="76"/>
      <c r="AP14" s="76"/>
      <c r="AQ14" s="76"/>
    </row>
    <row r="15" spans="1:45" ht="15.75" thickBot="1">
      <c r="A15" s="23" t="s">
        <v>71</v>
      </c>
      <c r="B15" s="9"/>
      <c r="C15" s="9"/>
      <c r="D15" s="147"/>
      <c r="E15" s="147"/>
      <c r="F15" s="10"/>
      <c r="H15" s="161"/>
      <c r="I15" s="162"/>
      <c r="K15" s="165" t="str">
        <f>IF($M$14=1,AM3,IF(M14=2,AM4,IF(M14=3,AM5,IF(M14=4,AM6,IF(M14=5,AM7,)))))</f>
        <v>Begleiter</v>
      </c>
      <c r="L15" s="166"/>
      <c r="M15" s="167"/>
      <c r="N15" s="33"/>
      <c r="O15" s="24"/>
      <c r="P15" s="24"/>
      <c r="Q15" s="34"/>
      <c r="R15" s="11"/>
      <c r="S15" s="20" t="s">
        <v>33</v>
      </c>
      <c r="T15" s="17"/>
      <c r="U15" s="17"/>
      <c r="V15" s="17"/>
      <c r="W15" s="46">
        <f>IF(AND($K$7="ja",$I$7=$AL$6),M10+Y12+Y13+Y14+AH13+AH12+Z15-1,IF(AND($K$7="ja",$I$7=$AL$7),M10+Y12+Y13+Y14+AH13+AH12+Z15-2,IF(AND($K$7="ja",$I$7=$AL$8),M10+Y12+Y13+Y14+AH13+AH12+Z15-2,M10+Y12+Y13+Y14+AH13+AH12+Z15)))</f>
        <v>0</v>
      </c>
      <c r="X15" s="118" t="s">
        <v>93</v>
      </c>
      <c r="Y15" s="118"/>
      <c r="Z15" s="71"/>
      <c r="AA15" s="197"/>
      <c r="AB15" s="197"/>
      <c r="AC15" s="137"/>
      <c r="AD15" s="138"/>
      <c r="AE15" s="138"/>
      <c r="AF15" s="138"/>
      <c r="AG15" s="138"/>
      <c r="AH15" s="138"/>
      <c r="AI15" s="139"/>
      <c r="AJ15" s="4"/>
      <c r="AK15" s="13">
        <v>13</v>
      </c>
      <c r="AL15" s="76"/>
      <c r="AM15" s="76"/>
      <c r="AN15" s="76"/>
      <c r="AO15" s="76"/>
      <c r="AP15" s="76"/>
      <c r="AQ15" s="76"/>
    </row>
    <row r="16" spans="1:45" ht="15.75" thickBot="1"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13">
        <v>14</v>
      </c>
      <c r="AL16" s="76"/>
      <c r="AM16" s="76"/>
      <c r="AN16" s="76"/>
      <c r="AO16" s="76"/>
      <c r="AP16" s="76"/>
      <c r="AQ16" s="76"/>
    </row>
    <row r="17" spans="1:43" ht="15.75" thickBot="1">
      <c r="A17" s="18" t="s">
        <v>40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"/>
      <c r="R17" s="5"/>
      <c r="S17" s="18" t="s">
        <v>26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3"/>
      <c r="AJ17" s="5"/>
      <c r="AK17" s="13">
        <v>15</v>
      </c>
      <c r="AL17" s="76"/>
      <c r="AM17" s="76"/>
      <c r="AN17" s="76"/>
      <c r="AO17" s="76"/>
      <c r="AP17" s="76"/>
      <c r="AQ17" s="76"/>
    </row>
    <row r="18" spans="1:43" ht="15.75" thickBot="1">
      <c r="A18" s="27">
        <v>1</v>
      </c>
      <c r="B18" s="212"/>
      <c r="C18" s="212"/>
      <c r="D18" s="212"/>
      <c r="E18" s="212"/>
      <c r="F18" s="212"/>
      <c r="G18" s="212"/>
      <c r="H18" s="212"/>
      <c r="I18" s="212"/>
      <c r="J18" s="53">
        <v>7</v>
      </c>
      <c r="K18" s="212"/>
      <c r="L18" s="212"/>
      <c r="M18" s="212"/>
      <c r="N18" s="212"/>
      <c r="O18" s="212"/>
      <c r="P18" s="212"/>
      <c r="Q18" s="213"/>
      <c r="S18" s="27">
        <v>1</v>
      </c>
      <c r="T18" s="208"/>
      <c r="U18" s="208"/>
      <c r="V18" s="208"/>
      <c r="W18" s="208"/>
      <c r="X18" s="208"/>
      <c r="Y18" s="208"/>
      <c r="Z18" s="55"/>
      <c r="AA18" s="54">
        <v>7</v>
      </c>
      <c r="AB18" s="208"/>
      <c r="AC18" s="208"/>
      <c r="AD18" s="208"/>
      <c r="AE18" s="208"/>
      <c r="AF18" s="208"/>
      <c r="AG18" s="208"/>
      <c r="AH18" s="208"/>
      <c r="AI18" s="209"/>
      <c r="AJ18" s="29"/>
    </row>
    <row r="19" spans="1:43">
      <c r="A19" s="27">
        <v>2</v>
      </c>
      <c r="B19" s="214"/>
      <c r="C19" s="214"/>
      <c r="D19" s="214"/>
      <c r="E19" s="214"/>
      <c r="F19" s="214"/>
      <c r="G19" s="214"/>
      <c r="H19" s="214"/>
      <c r="I19" s="214"/>
      <c r="J19" s="53">
        <v>8</v>
      </c>
      <c r="K19" s="214"/>
      <c r="L19" s="214"/>
      <c r="M19" s="214"/>
      <c r="N19" s="214"/>
      <c r="O19" s="214"/>
      <c r="P19" s="214"/>
      <c r="Q19" s="215"/>
      <c r="S19" s="27">
        <v>2</v>
      </c>
      <c r="T19" s="204"/>
      <c r="U19" s="204"/>
      <c r="V19" s="204"/>
      <c r="W19" s="204"/>
      <c r="X19" s="204"/>
      <c r="Y19" s="204"/>
      <c r="Z19" s="205"/>
      <c r="AA19" s="54">
        <v>8</v>
      </c>
      <c r="AB19" s="206"/>
      <c r="AC19" s="206"/>
      <c r="AD19" s="206"/>
      <c r="AE19" s="206"/>
      <c r="AF19" s="206"/>
      <c r="AG19" s="206"/>
      <c r="AH19" s="206"/>
      <c r="AI19" s="210"/>
      <c r="AJ19" s="29"/>
    </row>
    <row r="20" spans="1:43">
      <c r="A20" s="27">
        <v>3</v>
      </c>
      <c r="B20" s="214"/>
      <c r="C20" s="214"/>
      <c r="D20" s="214"/>
      <c r="E20" s="214"/>
      <c r="F20" s="214"/>
      <c r="G20" s="214"/>
      <c r="H20" s="214"/>
      <c r="I20" s="214"/>
      <c r="J20" s="53">
        <v>9</v>
      </c>
      <c r="K20" s="214"/>
      <c r="L20" s="214"/>
      <c r="M20" s="214"/>
      <c r="N20" s="214"/>
      <c r="O20" s="214"/>
      <c r="P20" s="214"/>
      <c r="Q20" s="215"/>
      <c r="S20" s="27">
        <v>3</v>
      </c>
      <c r="T20" s="204"/>
      <c r="U20" s="204"/>
      <c r="V20" s="204"/>
      <c r="W20" s="204"/>
      <c r="X20" s="204"/>
      <c r="Y20" s="204"/>
      <c r="Z20" s="204"/>
      <c r="AA20" s="54">
        <v>9</v>
      </c>
      <c r="AB20" s="206"/>
      <c r="AC20" s="206"/>
      <c r="AD20" s="206"/>
      <c r="AE20" s="206"/>
      <c r="AF20" s="206"/>
      <c r="AG20" s="206"/>
      <c r="AH20" s="206"/>
      <c r="AI20" s="210"/>
      <c r="AJ20" s="29"/>
    </row>
    <row r="21" spans="1:43">
      <c r="A21" s="27">
        <v>4</v>
      </c>
      <c r="B21" s="214"/>
      <c r="C21" s="214"/>
      <c r="D21" s="214"/>
      <c r="E21" s="214"/>
      <c r="F21" s="214"/>
      <c r="G21" s="214"/>
      <c r="H21" s="214"/>
      <c r="I21" s="214"/>
      <c r="J21" s="53">
        <v>10</v>
      </c>
      <c r="K21" s="214"/>
      <c r="L21" s="214"/>
      <c r="M21" s="214"/>
      <c r="N21" s="214"/>
      <c r="O21" s="214"/>
      <c r="P21" s="214"/>
      <c r="Q21" s="215"/>
      <c r="S21" s="27">
        <v>4</v>
      </c>
      <c r="T21" s="206"/>
      <c r="U21" s="206"/>
      <c r="V21" s="206"/>
      <c r="W21" s="206"/>
      <c r="X21" s="206"/>
      <c r="Y21" s="206"/>
      <c r="Z21" s="206"/>
      <c r="AA21" s="54">
        <v>10</v>
      </c>
      <c r="AB21" s="206"/>
      <c r="AC21" s="206"/>
      <c r="AD21" s="206"/>
      <c r="AE21" s="206"/>
      <c r="AF21" s="206"/>
      <c r="AG21" s="206"/>
      <c r="AH21" s="206"/>
      <c r="AI21" s="210"/>
      <c r="AJ21" s="29"/>
    </row>
    <row r="22" spans="1:43">
      <c r="A22" s="27">
        <v>5</v>
      </c>
      <c r="B22" s="214"/>
      <c r="C22" s="214"/>
      <c r="D22" s="214"/>
      <c r="E22" s="214"/>
      <c r="F22" s="214"/>
      <c r="G22" s="214"/>
      <c r="H22" s="214"/>
      <c r="I22" s="214"/>
      <c r="J22" s="53">
        <v>11</v>
      </c>
      <c r="K22" s="214"/>
      <c r="L22" s="214"/>
      <c r="M22" s="214"/>
      <c r="N22" s="214"/>
      <c r="O22" s="214"/>
      <c r="P22" s="214"/>
      <c r="Q22" s="215"/>
      <c r="R22" s="29"/>
      <c r="S22" s="27">
        <v>5</v>
      </c>
      <c r="T22" s="206"/>
      <c r="U22" s="206"/>
      <c r="V22" s="206"/>
      <c r="W22" s="206"/>
      <c r="X22" s="206"/>
      <c r="Y22" s="206"/>
      <c r="Z22" s="206"/>
      <c r="AA22" s="54">
        <v>11</v>
      </c>
      <c r="AB22" s="206"/>
      <c r="AC22" s="206"/>
      <c r="AD22" s="206"/>
      <c r="AE22" s="206"/>
      <c r="AF22" s="206"/>
      <c r="AG22" s="206"/>
      <c r="AH22" s="206"/>
      <c r="AI22" s="210"/>
      <c r="AJ22" s="29"/>
    </row>
    <row r="23" spans="1:43" ht="15.75" thickBot="1">
      <c r="A23" s="19">
        <v>6</v>
      </c>
      <c r="B23" s="211"/>
      <c r="C23" s="211"/>
      <c r="D23" s="211"/>
      <c r="E23" s="211"/>
      <c r="F23" s="211"/>
      <c r="G23" s="211"/>
      <c r="H23" s="211"/>
      <c r="I23" s="211"/>
      <c r="J23" s="28">
        <v>12</v>
      </c>
      <c r="K23" s="211"/>
      <c r="L23" s="211"/>
      <c r="M23" s="211"/>
      <c r="N23" s="211"/>
      <c r="O23" s="211"/>
      <c r="P23" s="211"/>
      <c r="Q23" s="216"/>
      <c r="R23" s="29"/>
      <c r="S23" s="19">
        <v>6</v>
      </c>
      <c r="T23" s="207"/>
      <c r="U23" s="207"/>
      <c r="V23" s="207"/>
      <c r="W23" s="207"/>
      <c r="X23" s="207"/>
      <c r="Y23" s="207"/>
      <c r="Z23" s="207"/>
      <c r="AA23" s="46">
        <v>12</v>
      </c>
      <c r="AB23" s="207"/>
      <c r="AC23" s="207"/>
      <c r="AD23" s="207"/>
      <c r="AE23" s="207"/>
      <c r="AF23" s="207"/>
      <c r="AG23" s="207"/>
      <c r="AH23" s="207"/>
      <c r="AI23" s="227"/>
      <c r="AJ23" s="29"/>
    </row>
    <row r="24" spans="1:43" ht="15.75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40"/>
      <c r="L24" s="40"/>
      <c r="M24" s="40"/>
      <c r="N24" s="40"/>
      <c r="O24" s="40"/>
      <c r="P24" s="40"/>
      <c r="Q24" s="40"/>
      <c r="R24" s="5"/>
    </row>
    <row r="25" spans="1:43" ht="15.75" thickBot="1">
      <c r="A25" s="18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42"/>
      <c r="L25" s="42"/>
      <c r="M25" s="42"/>
      <c r="N25" s="42"/>
      <c r="O25" s="42"/>
      <c r="P25" s="42"/>
      <c r="Q25" s="43"/>
      <c r="R25" s="5"/>
      <c r="S25" s="18" t="s">
        <v>52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  <c r="AJ25" s="5"/>
    </row>
    <row r="26" spans="1:43">
      <c r="A26" s="27">
        <v>1</v>
      </c>
      <c r="B26" s="212"/>
      <c r="C26" s="212"/>
      <c r="D26" s="212"/>
      <c r="E26" s="212"/>
      <c r="F26" s="212"/>
      <c r="G26" s="212"/>
      <c r="H26" s="212"/>
      <c r="I26" s="212"/>
      <c r="J26" s="53">
        <v>2</v>
      </c>
      <c r="K26" s="212"/>
      <c r="L26" s="212"/>
      <c r="M26" s="212"/>
      <c r="N26" s="212"/>
      <c r="O26" s="212"/>
      <c r="P26" s="212"/>
      <c r="Q26" s="213"/>
      <c r="R26" s="29"/>
      <c r="S26" s="7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  <c r="AJ26" s="5"/>
    </row>
    <row r="27" spans="1:43">
      <c r="A27" s="27">
        <v>3</v>
      </c>
      <c r="B27" s="214"/>
      <c r="C27" s="214"/>
      <c r="D27" s="214"/>
      <c r="E27" s="214"/>
      <c r="F27" s="214"/>
      <c r="G27" s="214"/>
      <c r="H27" s="214"/>
      <c r="I27" s="214"/>
      <c r="J27" s="53">
        <v>4</v>
      </c>
      <c r="K27" s="214"/>
      <c r="L27" s="214"/>
      <c r="M27" s="214"/>
      <c r="N27" s="214"/>
      <c r="O27" s="214"/>
      <c r="P27" s="214"/>
      <c r="Q27" s="215"/>
      <c r="R27" s="29"/>
      <c r="S27" s="105" t="s">
        <v>53</v>
      </c>
      <c r="T27" s="106"/>
      <c r="U27" s="106"/>
      <c r="V27" s="106"/>
      <c r="W27" s="106"/>
      <c r="X27" s="106" t="s">
        <v>54</v>
      </c>
      <c r="Y27" s="106"/>
      <c r="Z27" s="106"/>
      <c r="AA27" s="106"/>
      <c r="AB27" s="106"/>
      <c r="AC27" s="106"/>
      <c r="AD27" s="106" t="s">
        <v>55</v>
      </c>
      <c r="AE27" s="106"/>
      <c r="AF27" s="106"/>
      <c r="AG27" s="106"/>
      <c r="AH27" s="106"/>
      <c r="AI27" s="220"/>
      <c r="AJ27" s="5"/>
    </row>
    <row r="28" spans="1:43">
      <c r="A28" s="27">
        <v>5</v>
      </c>
      <c r="B28" s="214"/>
      <c r="C28" s="214"/>
      <c r="D28" s="214"/>
      <c r="E28" s="214"/>
      <c r="F28" s="214"/>
      <c r="G28" s="214"/>
      <c r="H28" s="214"/>
      <c r="I28" s="214"/>
      <c r="J28" s="53">
        <v>6</v>
      </c>
      <c r="K28" s="214"/>
      <c r="L28" s="214"/>
      <c r="M28" s="214"/>
      <c r="N28" s="214"/>
      <c r="O28" s="214"/>
      <c r="P28" s="214"/>
      <c r="Q28" s="215"/>
      <c r="R28" s="29"/>
      <c r="S28" s="221"/>
      <c r="T28" s="222"/>
      <c r="U28" s="222"/>
      <c r="V28" s="222"/>
      <c r="W28" s="222"/>
      <c r="X28" s="174"/>
      <c r="Y28" s="222"/>
      <c r="Z28" s="222"/>
      <c r="AA28" s="222"/>
      <c r="AB28" s="222"/>
      <c r="AC28" s="224"/>
      <c r="AD28" s="222"/>
      <c r="AE28" s="222"/>
      <c r="AF28" s="222"/>
      <c r="AG28" s="222"/>
      <c r="AH28" s="222"/>
      <c r="AI28" s="228"/>
      <c r="AJ28" s="29"/>
    </row>
    <row r="29" spans="1:43">
      <c r="A29" s="27" t="s">
        <v>39</v>
      </c>
      <c r="B29" s="5"/>
      <c r="C29" s="5"/>
      <c r="D29" s="5"/>
      <c r="E29" s="5"/>
      <c r="F29" s="5"/>
      <c r="G29" s="5"/>
      <c r="H29" s="5"/>
      <c r="I29" s="5"/>
      <c r="J29" s="53"/>
      <c r="K29" s="40"/>
      <c r="L29" s="40"/>
      <c r="M29" s="40"/>
      <c r="N29" s="40"/>
      <c r="O29" s="40"/>
      <c r="P29" s="40"/>
      <c r="Q29" s="41"/>
      <c r="R29" s="5"/>
      <c r="S29" s="223"/>
      <c r="T29" s="208"/>
      <c r="U29" s="208"/>
      <c r="V29" s="208"/>
      <c r="W29" s="208"/>
      <c r="X29" s="99"/>
      <c r="Y29" s="208"/>
      <c r="Z29" s="208"/>
      <c r="AA29" s="208"/>
      <c r="AB29" s="208"/>
      <c r="AC29" s="100"/>
      <c r="AD29" s="208"/>
      <c r="AE29" s="208"/>
      <c r="AF29" s="208"/>
      <c r="AG29" s="208"/>
      <c r="AH29" s="208"/>
      <c r="AI29" s="209"/>
      <c r="AJ29" s="29"/>
    </row>
    <row r="30" spans="1:43">
      <c r="A30" s="27">
        <v>7</v>
      </c>
      <c r="B30" s="212"/>
      <c r="C30" s="212"/>
      <c r="D30" s="212"/>
      <c r="E30" s="212"/>
      <c r="F30" s="212"/>
      <c r="G30" s="212"/>
      <c r="H30" s="212"/>
      <c r="I30" s="212"/>
      <c r="J30" s="53">
        <v>8</v>
      </c>
      <c r="K30" s="212"/>
      <c r="L30" s="212"/>
      <c r="M30" s="212"/>
      <c r="N30" s="212"/>
      <c r="O30" s="212"/>
      <c r="P30" s="212"/>
      <c r="Q30" s="213"/>
      <c r="R30" s="29"/>
      <c r="S30" s="105" t="s">
        <v>56</v>
      </c>
      <c r="T30" s="106"/>
      <c r="U30" s="106"/>
      <c r="V30" s="106"/>
      <c r="W30" s="106"/>
      <c r="X30" s="106" t="s">
        <v>57</v>
      </c>
      <c r="Y30" s="106"/>
      <c r="Z30" s="106"/>
      <c r="AA30" s="106"/>
      <c r="AB30" s="106"/>
      <c r="AC30" s="106"/>
      <c r="AD30" s="106" t="s">
        <v>58</v>
      </c>
      <c r="AE30" s="106"/>
      <c r="AF30" s="106"/>
      <c r="AG30" s="106"/>
      <c r="AH30" s="106"/>
      <c r="AI30" s="220"/>
      <c r="AJ30" s="5"/>
    </row>
    <row r="31" spans="1:43">
      <c r="A31" s="27">
        <v>9</v>
      </c>
      <c r="B31" s="214"/>
      <c r="C31" s="214"/>
      <c r="D31" s="214"/>
      <c r="E31" s="214"/>
      <c r="F31" s="214"/>
      <c r="G31" s="214"/>
      <c r="H31" s="214"/>
      <c r="I31" s="214"/>
      <c r="J31" s="53">
        <v>10</v>
      </c>
      <c r="K31" s="214"/>
      <c r="L31" s="214"/>
      <c r="M31" s="214"/>
      <c r="N31" s="214"/>
      <c r="O31" s="214"/>
      <c r="P31" s="214"/>
      <c r="Q31" s="215"/>
      <c r="R31" s="29"/>
      <c r="S31" s="225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217"/>
      <c r="AJ31" s="29"/>
    </row>
    <row r="32" spans="1:43" ht="15.75" thickBot="1">
      <c r="A32" s="19">
        <v>11</v>
      </c>
      <c r="B32" s="211"/>
      <c r="C32" s="211"/>
      <c r="D32" s="211"/>
      <c r="E32" s="211"/>
      <c r="F32" s="211"/>
      <c r="G32" s="211"/>
      <c r="H32" s="211"/>
      <c r="I32" s="211"/>
      <c r="J32" s="28">
        <v>12</v>
      </c>
      <c r="K32" s="211"/>
      <c r="L32" s="211"/>
      <c r="M32" s="211"/>
      <c r="N32" s="211"/>
      <c r="O32" s="211"/>
      <c r="P32" s="211"/>
      <c r="Q32" s="216"/>
      <c r="R32" s="29"/>
      <c r="S32" s="226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9"/>
      <c r="AJ32" s="29"/>
    </row>
    <row r="33" spans="1:35" ht="15.75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35">
      <c r="A34" s="18" t="s">
        <v>78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S34" s="110" t="s">
        <v>95</v>
      </c>
      <c r="T34" s="111"/>
      <c r="U34" s="111"/>
      <c r="V34" s="111"/>
      <c r="W34" s="111"/>
      <c r="X34" s="111"/>
      <c r="Y34" s="111"/>
      <c r="Z34" s="111"/>
      <c r="AA34" s="111"/>
      <c r="AB34" s="111"/>
      <c r="AC34" s="103" t="s">
        <v>104</v>
      </c>
      <c r="AD34" s="104"/>
      <c r="AE34" s="104"/>
      <c r="AF34" s="26" t="s">
        <v>24</v>
      </c>
      <c r="AG34" s="2"/>
      <c r="AH34" s="2"/>
      <c r="AI34" s="80">
        <f ca="1">INT(RAND()*6)+1+$AD$35+(IF(AC37="x",IF(AD7=AO4,AH3,AH8),IF(AE37="x",AH4,IF(AG37="X",AH5,0))))</f>
        <v>6</v>
      </c>
    </row>
    <row r="35" spans="1:35">
      <c r="A35" s="8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S35" s="27" t="s">
        <v>96</v>
      </c>
      <c r="T35" s="5"/>
      <c r="U35" s="5"/>
      <c r="V35" s="101"/>
      <c r="W35" s="206"/>
      <c r="X35" s="206"/>
      <c r="Y35" s="206"/>
      <c r="Z35" s="206"/>
      <c r="AA35" s="206"/>
      <c r="AB35" s="210"/>
      <c r="AC35" s="97" t="s">
        <v>103</v>
      </c>
      <c r="AD35" s="109">
        <f ca="1">INT(RAND()*6)+1</f>
        <v>4</v>
      </c>
      <c r="AE35" s="109"/>
      <c r="AF35" s="53" t="s">
        <v>97</v>
      </c>
      <c r="AG35" s="5"/>
      <c r="AH35" s="5"/>
      <c r="AI35" s="77">
        <f ca="1">INT(RAND()*6)+1+$AD$35+$W$15</f>
        <v>7</v>
      </c>
    </row>
    <row r="36" spans="1:35" ht="15.75" thickBot="1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6"/>
      <c r="S36" s="27" t="s">
        <v>24</v>
      </c>
      <c r="T36" s="5"/>
      <c r="U36" s="5"/>
      <c r="V36" s="99"/>
      <c r="W36" s="100"/>
      <c r="X36" s="112" t="s">
        <v>105</v>
      </c>
      <c r="Y36" s="113"/>
      <c r="Z36" s="113"/>
      <c r="AA36" s="113"/>
      <c r="AB36" s="114"/>
      <c r="AC36" s="105" t="s">
        <v>100</v>
      </c>
      <c r="AD36" s="106"/>
      <c r="AE36" s="107" t="s">
        <v>101</v>
      </c>
      <c r="AF36" s="108"/>
      <c r="AG36" s="106" t="s">
        <v>102</v>
      </c>
      <c r="AH36" s="106"/>
      <c r="AI36" s="6"/>
    </row>
    <row r="37" spans="1:35" ht="15.75" thickBot="1">
      <c r="A37" s="8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/>
      <c r="S37" s="27" t="s">
        <v>97</v>
      </c>
      <c r="T37" s="5"/>
      <c r="U37" s="5"/>
      <c r="V37" s="101"/>
      <c r="W37" s="102"/>
      <c r="X37" s="115"/>
      <c r="Y37" s="116"/>
      <c r="Z37" s="116"/>
      <c r="AA37" s="116"/>
      <c r="AB37" s="117"/>
      <c r="AC37" s="55"/>
      <c r="AD37" s="98">
        <f>IF(AD7=AO4,AH3,AH8)</f>
        <v>0</v>
      </c>
      <c r="AE37" s="55"/>
      <c r="AF37" s="96">
        <f>AH4</f>
        <v>0</v>
      </c>
      <c r="AG37" s="55"/>
      <c r="AH37" s="96">
        <f>AH5</f>
        <v>0</v>
      </c>
      <c r="AI37" s="10"/>
    </row>
    <row r="38" spans="1:35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S38" s="27" t="s">
        <v>98</v>
      </c>
      <c r="T38" s="5"/>
      <c r="U38" s="5"/>
      <c r="V38" s="81">
        <v>1</v>
      </c>
      <c r="W38" s="81">
        <v>2</v>
      </c>
      <c r="X38" s="81">
        <v>3</v>
      </c>
      <c r="Y38" s="79">
        <v>4</v>
      </c>
      <c r="Z38" s="79">
        <v>5</v>
      </c>
      <c r="AA38" s="79">
        <v>6</v>
      </c>
      <c r="AB38" s="79">
        <v>7</v>
      </c>
      <c r="AC38" s="78">
        <v>8</v>
      </c>
      <c r="AD38" s="78">
        <v>9</v>
      </c>
      <c r="AE38" s="78">
        <v>10</v>
      </c>
      <c r="AF38" s="5"/>
      <c r="AG38" s="5"/>
      <c r="AH38" s="5"/>
      <c r="AI38" s="6"/>
    </row>
    <row r="39" spans="1:35">
      <c r="A39" s="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S39" s="27" t="s">
        <v>99</v>
      </c>
      <c r="T39" s="5"/>
      <c r="U39" s="5"/>
      <c r="V39" s="81">
        <v>1</v>
      </c>
      <c r="W39" s="81">
        <v>2</v>
      </c>
      <c r="X39" s="81">
        <v>3</v>
      </c>
      <c r="Y39" s="79">
        <v>4</v>
      </c>
      <c r="Z39" s="79">
        <v>5</v>
      </c>
      <c r="AA39" s="79">
        <v>6</v>
      </c>
      <c r="AB39" s="79">
        <v>7</v>
      </c>
      <c r="AC39" s="79">
        <v>8</v>
      </c>
      <c r="AD39" s="79">
        <v>9</v>
      </c>
      <c r="AE39" s="79">
        <v>10</v>
      </c>
      <c r="AF39" s="5"/>
      <c r="AG39" s="5"/>
      <c r="AH39" s="5"/>
      <c r="AI39" s="6"/>
    </row>
    <row r="40" spans="1:35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S40" s="95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</row>
    <row r="41" spans="1:35">
      <c r="A41" s="8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S41" s="242"/>
      <c r="T41" s="206"/>
      <c r="U41" s="206"/>
      <c r="V41" s="206"/>
      <c r="W41" s="206"/>
      <c r="X41" s="206"/>
      <c r="Y41" s="210"/>
      <c r="Z41" s="244" t="s">
        <v>107</v>
      </c>
      <c r="AA41" s="245"/>
      <c r="AB41" s="246"/>
      <c r="AC41" s="242"/>
      <c r="AD41" s="206"/>
      <c r="AE41" s="206"/>
      <c r="AF41" s="206"/>
      <c r="AG41" s="206"/>
      <c r="AH41" s="206"/>
      <c r="AI41" s="210"/>
    </row>
    <row r="42" spans="1:35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S42" s="242"/>
      <c r="T42" s="206"/>
      <c r="U42" s="206"/>
      <c r="V42" s="206"/>
      <c r="W42" s="206"/>
      <c r="X42" s="206"/>
      <c r="Y42" s="210"/>
      <c r="Z42" s="105" t="s">
        <v>108</v>
      </c>
      <c r="AA42" s="106"/>
      <c r="AB42" s="220"/>
      <c r="AC42" s="242"/>
      <c r="AD42" s="206"/>
      <c r="AE42" s="206"/>
      <c r="AF42" s="206"/>
      <c r="AG42" s="206"/>
      <c r="AH42" s="206"/>
      <c r="AI42" s="210"/>
    </row>
    <row r="43" spans="1:35">
      <c r="A43" s="8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S43" s="242"/>
      <c r="T43" s="206"/>
      <c r="U43" s="206"/>
      <c r="V43" s="206"/>
      <c r="W43" s="206"/>
      <c r="X43" s="206"/>
      <c r="Y43" s="210"/>
      <c r="Z43" s="5"/>
      <c r="AA43" s="5"/>
      <c r="AB43" s="5"/>
      <c r="AC43" s="242"/>
      <c r="AD43" s="206"/>
      <c r="AE43" s="206"/>
      <c r="AF43" s="206"/>
      <c r="AG43" s="206"/>
      <c r="AH43" s="206"/>
      <c r="AI43" s="210"/>
    </row>
    <row r="44" spans="1:35">
      <c r="A44" s="8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S44" s="242"/>
      <c r="T44" s="206"/>
      <c r="U44" s="206"/>
      <c r="V44" s="206"/>
      <c r="W44" s="206"/>
      <c r="X44" s="206"/>
      <c r="Y44" s="210"/>
      <c r="Z44" s="5"/>
      <c r="AA44" s="5"/>
      <c r="AB44" s="5"/>
      <c r="AC44" s="242"/>
      <c r="AD44" s="206"/>
      <c r="AE44" s="206"/>
      <c r="AF44" s="206"/>
      <c r="AG44" s="206"/>
      <c r="AH44" s="206"/>
      <c r="AI44" s="210"/>
    </row>
    <row r="45" spans="1:35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8"/>
      <c r="S45" s="242"/>
      <c r="T45" s="206"/>
      <c r="U45" s="206"/>
      <c r="V45" s="206"/>
      <c r="W45" s="206"/>
      <c r="X45" s="206"/>
      <c r="Y45" s="210"/>
      <c r="Z45" s="5"/>
      <c r="AA45" s="5"/>
      <c r="AB45" s="5"/>
      <c r="AC45" s="242"/>
      <c r="AD45" s="206"/>
      <c r="AE45" s="206"/>
      <c r="AF45" s="206"/>
      <c r="AG45" s="206"/>
      <c r="AH45" s="206"/>
      <c r="AI45" s="210"/>
    </row>
    <row r="46" spans="1:35">
      <c r="A46" s="27" t="s">
        <v>79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S46" s="242"/>
      <c r="T46" s="206"/>
      <c r="U46" s="206"/>
      <c r="V46" s="206"/>
      <c r="W46" s="206"/>
      <c r="X46" s="206"/>
      <c r="Y46" s="210"/>
      <c r="Z46" s="5"/>
      <c r="AA46" s="5"/>
      <c r="AB46" s="5"/>
      <c r="AC46" s="242"/>
      <c r="AD46" s="206"/>
      <c r="AE46" s="206"/>
      <c r="AF46" s="206"/>
      <c r="AG46" s="206"/>
      <c r="AH46" s="206"/>
      <c r="AI46" s="210"/>
    </row>
    <row r="47" spans="1:35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1"/>
      <c r="S47" s="242"/>
      <c r="T47" s="206"/>
      <c r="U47" s="206"/>
      <c r="V47" s="206"/>
      <c r="W47" s="206"/>
      <c r="X47" s="206"/>
      <c r="Y47" s="210"/>
      <c r="Z47" s="5"/>
      <c r="AA47" s="5"/>
      <c r="AB47" s="5"/>
      <c r="AC47" s="242"/>
      <c r="AD47" s="206"/>
      <c r="AE47" s="206"/>
      <c r="AF47" s="206"/>
      <c r="AG47" s="206"/>
      <c r="AH47" s="206"/>
      <c r="AI47" s="210"/>
    </row>
    <row r="48" spans="1:35">
      <c r="A48" s="27" t="s">
        <v>94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S48" s="242"/>
      <c r="T48" s="206"/>
      <c r="U48" s="206"/>
      <c r="V48" s="206"/>
      <c r="W48" s="206"/>
      <c r="X48" s="206"/>
      <c r="Y48" s="210"/>
      <c r="Z48" s="5"/>
      <c r="AA48" s="5"/>
      <c r="AB48" s="5"/>
      <c r="AC48" s="242"/>
      <c r="AD48" s="206"/>
      <c r="AE48" s="206"/>
      <c r="AF48" s="206"/>
      <c r="AG48" s="206"/>
      <c r="AH48" s="206"/>
      <c r="AI48" s="210"/>
    </row>
    <row r="49" spans="1:35" ht="15.75" thickBo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4"/>
      <c r="S49" s="243"/>
      <c r="T49" s="207"/>
      <c r="U49" s="207"/>
      <c r="V49" s="207"/>
      <c r="W49" s="207"/>
      <c r="X49" s="207"/>
      <c r="Y49" s="227"/>
      <c r="Z49" s="9"/>
      <c r="AA49" s="9"/>
      <c r="AB49" s="9"/>
      <c r="AC49" s="243"/>
      <c r="AD49" s="207"/>
      <c r="AE49" s="207"/>
      <c r="AF49" s="207"/>
      <c r="AG49" s="207"/>
      <c r="AH49" s="207"/>
      <c r="AI49" s="227"/>
    </row>
    <row r="50" spans="1:35">
      <c r="S50" s="241"/>
      <c r="T50" s="32"/>
    </row>
    <row r="51" spans="1:35">
      <c r="S51" s="60"/>
      <c r="T51" s="32"/>
    </row>
    <row r="52" spans="1:35">
      <c r="S52" s="60"/>
      <c r="T52" s="32"/>
    </row>
    <row r="53" spans="1:35">
      <c r="S53" s="68"/>
      <c r="T53" s="32"/>
    </row>
    <row r="55" spans="1:35">
      <c r="S55" s="68"/>
    </row>
    <row r="56" spans="1:35">
      <c r="S56" s="68"/>
    </row>
  </sheetData>
  <mergeCells count="151">
    <mergeCell ref="Z42:AB42"/>
    <mergeCell ref="S42:Y42"/>
    <mergeCell ref="S43:Y43"/>
    <mergeCell ref="S44:Y44"/>
    <mergeCell ref="S45:Y45"/>
    <mergeCell ref="S46:Y46"/>
    <mergeCell ref="S47:Y47"/>
    <mergeCell ref="S48:Y48"/>
    <mergeCell ref="S49:Y49"/>
    <mergeCell ref="AC42:AI42"/>
    <mergeCell ref="AC43:AI43"/>
    <mergeCell ref="AC44:AI44"/>
    <mergeCell ref="AC45:AI45"/>
    <mergeCell ref="AC46:AI46"/>
    <mergeCell ref="AC47:AI47"/>
    <mergeCell ref="AC48:AI48"/>
    <mergeCell ref="AC49:AI49"/>
    <mergeCell ref="G9:G10"/>
    <mergeCell ref="D11:F11"/>
    <mergeCell ref="H11:J11"/>
    <mergeCell ref="K11:M11"/>
    <mergeCell ref="A10:D10"/>
    <mergeCell ref="V35:AB35"/>
    <mergeCell ref="S41:Y41"/>
    <mergeCell ref="AC41:AI41"/>
    <mergeCell ref="Z41:AB41"/>
    <mergeCell ref="AD31:AI32"/>
    <mergeCell ref="AD30:AI30"/>
    <mergeCell ref="K23:Q23"/>
    <mergeCell ref="K26:Q26"/>
    <mergeCell ref="K27:Q27"/>
    <mergeCell ref="K28:Q28"/>
    <mergeCell ref="S28:W29"/>
    <mergeCell ref="X28:AC29"/>
    <mergeCell ref="S31:W32"/>
    <mergeCell ref="X31:AC32"/>
    <mergeCell ref="AB23:AI23"/>
    <mergeCell ref="X27:AC27"/>
    <mergeCell ref="X30:AC30"/>
    <mergeCell ref="S27:W27"/>
    <mergeCell ref="S30:W30"/>
    <mergeCell ref="AD27:AI27"/>
    <mergeCell ref="AD28:AI29"/>
    <mergeCell ref="B32:I32"/>
    <mergeCell ref="K18:Q18"/>
    <mergeCell ref="K19:Q19"/>
    <mergeCell ref="K20:Q20"/>
    <mergeCell ref="K21:Q21"/>
    <mergeCell ref="K22:Q22"/>
    <mergeCell ref="K30:Q30"/>
    <mergeCell ref="K31:Q31"/>
    <mergeCell ref="K32:Q32"/>
    <mergeCell ref="B21:I21"/>
    <mergeCell ref="B22:I22"/>
    <mergeCell ref="B23:I23"/>
    <mergeCell ref="B26:I26"/>
    <mergeCell ref="B27:I27"/>
    <mergeCell ref="B28:I28"/>
    <mergeCell ref="B30:I30"/>
    <mergeCell ref="B31:I31"/>
    <mergeCell ref="B18:I18"/>
    <mergeCell ref="B19:I19"/>
    <mergeCell ref="B20:I20"/>
    <mergeCell ref="T19:Z19"/>
    <mergeCell ref="T20:Z20"/>
    <mergeCell ref="T21:Z21"/>
    <mergeCell ref="T22:Z22"/>
    <mergeCell ref="T23:Z23"/>
    <mergeCell ref="AB18:AI18"/>
    <mergeCell ref="AB19:AI19"/>
    <mergeCell ref="AB20:AI20"/>
    <mergeCell ref="AB21:AI21"/>
    <mergeCell ref="AB22:AI22"/>
    <mergeCell ref="T18:Y18"/>
    <mergeCell ref="S14:T14"/>
    <mergeCell ref="AA12:AB12"/>
    <mergeCell ref="AA13:AB13"/>
    <mergeCell ref="Y14:Z14"/>
    <mergeCell ref="S9:U9"/>
    <mergeCell ref="V9:W9"/>
    <mergeCell ref="AH12:AI12"/>
    <mergeCell ref="U3:Y3"/>
    <mergeCell ref="U4:Y4"/>
    <mergeCell ref="U5:Y5"/>
    <mergeCell ref="AB5:AG5"/>
    <mergeCell ref="AH11:AI11"/>
    <mergeCell ref="U14:X14"/>
    <mergeCell ref="AC13:AG13"/>
    <mergeCell ref="AC12:AG12"/>
    <mergeCell ref="Y12:Z12"/>
    <mergeCell ref="Y13:Z13"/>
    <mergeCell ref="U12:X12"/>
    <mergeCell ref="AB4:AG4"/>
    <mergeCell ref="AB3:AG3"/>
    <mergeCell ref="AA14:AB15"/>
    <mergeCell ref="Z3:AA3"/>
    <mergeCell ref="Z4:AA4"/>
    <mergeCell ref="Z5:AA5"/>
    <mergeCell ref="D15:E15"/>
    <mergeCell ref="P2:Q2"/>
    <mergeCell ref="N7:Q7"/>
    <mergeCell ref="B4:D4"/>
    <mergeCell ref="P4:Q4"/>
    <mergeCell ref="F6:G6"/>
    <mergeCell ref="F7:G7"/>
    <mergeCell ref="C7:E7"/>
    <mergeCell ref="I7:J7"/>
    <mergeCell ref="I6:J6"/>
    <mergeCell ref="H14:I15"/>
    <mergeCell ref="D14:E14"/>
    <mergeCell ref="F4:G4"/>
    <mergeCell ref="H4:I4"/>
    <mergeCell ref="K6:L6"/>
    <mergeCell ref="K15:M15"/>
    <mergeCell ref="N12:Q12"/>
    <mergeCell ref="N13:Q13"/>
    <mergeCell ref="P3:Q3"/>
    <mergeCell ref="A11:C11"/>
    <mergeCell ref="X15:Y15"/>
    <mergeCell ref="K7:L7"/>
    <mergeCell ref="T2:Y2"/>
    <mergeCell ref="O9:Q9"/>
    <mergeCell ref="O10:Q10"/>
    <mergeCell ref="AH7:AI7"/>
    <mergeCell ref="AH8:AI8"/>
    <mergeCell ref="AF8:AG8"/>
    <mergeCell ref="AF7:AG7"/>
    <mergeCell ref="AD7:AE7"/>
    <mergeCell ref="Z8:AE8"/>
    <mergeCell ref="AH2:AI2"/>
    <mergeCell ref="AH3:AI3"/>
    <mergeCell ref="AH4:AI4"/>
    <mergeCell ref="AH5:AI5"/>
    <mergeCell ref="AC14:AI15"/>
    <mergeCell ref="AH13:AI13"/>
    <mergeCell ref="N6:Q6"/>
    <mergeCell ref="K4:L4"/>
    <mergeCell ref="Z2:AA2"/>
    <mergeCell ref="Y11:Z11"/>
    <mergeCell ref="U13:X13"/>
    <mergeCell ref="S12:T12"/>
    <mergeCell ref="S13:T13"/>
    <mergeCell ref="V36:W36"/>
    <mergeCell ref="V37:W37"/>
    <mergeCell ref="AC34:AE34"/>
    <mergeCell ref="AC36:AD36"/>
    <mergeCell ref="AE36:AF36"/>
    <mergeCell ref="AG36:AH36"/>
    <mergeCell ref="AD35:AE35"/>
    <mergeCell ref="S34:AB34"/>
    <mergeCell ref="X36:AB37"/>
  </mergeCells>
  <conditionalFormatting sqref="A3">
    <cfRule type="expression" priority="15">
      <formula>IF($A$3="",1,"")</formula>
    </cfRule>
    <cfRule type="expression" priority="16">
      <formula>1</formula>
    </cfRule>
  </conditionalFormatting>
  <conditionalFormatting sqref="AS3:AS10 Y8:Z8 AF8:AH8">
    <cfRule type="expression" dxfId="8" priority="22">
      <formula>$AD$7="Nein"</formula>
    </cfRule>
  </conditionalFormatting>
  <conditionalFormatting sqref="S3:AI3">
    <cfRule type="expression" dxfId="7" priority="9">
      <formula>$AD$7="Ja"</formula>
    </cfRule>
  </conditionalFormatting>
  <conditionalFormatting sqref="C7:E7">
    <cfRule type="expression" dxfId="6" priority="5">
      <formula>AND($F$7=1,$C$7&gt;9)</formula>
    </cfRule>
    <cfRule type="expression" dxfId="5" priority="6">
      <formula>AND($F$7=2,$C$7&gt;8)</formula>
    </cfRule>
    <cfRule type="expression" dxfId="4" priority="7">
      <formula>AND($F$7=3,$C$7&gt;6)</formula>
    </cfRule>
  </conditionalFormatting>
  <conditionalFormatting sqref="V36:W36">
    <cfRule type="cellIs" dxfId="3" priority="1" operator="lessThanOrEqual">
      <formula>$AI$35</formula>
    </cfRule>
    <cfRule type="cellIs" dxfId="2" priority="4" operator="greaterThan">
      <formula>$AI$35</formula>
    </cfRule>
  </conditionalFormatting>
  <conditionalFormatting sqref="V37:W37">
    <cfRule type="cellIs" dxfId="1" priority="2" operator="lessThanOrEqual">
      <formula>$AI$34</formula>
    </cfRule>
    <cfRule type="cellIs" dxfId="0" priority="3" operator="greaterThan">
      <formula>$AI$34</formula>
    </cfRule>
  </conditionalFormatting>
  <dataValidations count="7">
    <dataValidation type="list" allowBlank="1" showInputMessage="1" showErrorMessage="1" sqref="F10 M10">
      <formula1>$AK$3:$AK$17</formula1>
    </dataValidation>
    <dataValidation type="list" allowBlank="1" showInputMessage="1" showErrorMessage="1" sqref="H14">
      <formula1>$AP$3:$AP$6</formula1>
    </dataValidation>
    <dataValidation type="list" allowBlank="1" showInputMessage="1" showErrorMessage="1" sqref="B13 M14">
      <formula1>$AK$3:$AK$7</formula1>
    </dataValidation>
    <dataValidation type="list" allowBlank="1" showInputMessage="1" showErrorMessage="1" sqref="AD7 K7:L7">
      <formula1>$AO$3:$AO$4</formula1>
    </dataValidation>
    <dataValidation type="list" allowBlank="1" showInputMessage="1" showErrorMessage="1" sqref="N13 I7">
      <formula1>$AL$3:$AL$8</formula1>
    </dataValidation>
    <dataValidation type="list" allowBlank="1" showInputMessage="1" showErrorMessage="1" sqref="C7:E7">
      <formula1>$AK$3:$AK$12</formula1>
    </dataValidation>
    <dataValidation type="list" allowBlank="1" showInputMessage="1" showErrorMessage="1" sqref="O10:Q10">
      <formula1>$AQ$3:$AQ$10</formula1>
    </dataValidation>
  </dataValidation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Grundbogen</vt:lpstr>
    </vt:vector>
  </TitlesOfParts>
  <Company>Frost-RL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2013-02-17T18:40:03Z</dcterms:created>
  <dcterms:modified xsi:type="dcterms:W3CDTF">2013-03-07T14:30:29Z</dcterms:modified>
</cp:coreProperties>
</file>